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57" i="1" l="1"/>
  <c r="C55" i="1"/>
  <c r="H31" i="1"/>
  <c r="H24" i="1"/>
  <c r="H28" i="1" l="1"/>
  <c r="H21" i="1"/>
  <c r="H20" i="1" l="1"/>
  <c r="H48" i="1" l="1"/>
  <c r="H27" i="1"/>
  <c r="H16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<sst xmlns="http://schemas.openxmlformats.org/spreadsheetml/2006/main" count="54" uniqueCount="34">
  <si>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</si>
  <si>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</si>
  <si>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</si>
  <si>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</si>
  <si>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</si>
  <si>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</si>
  <si>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</si>
  <si>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</si>
  <si>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</si>
  <si>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</si>
  <si>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</si>
  <si>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</si>
  <si>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</si>
  <si>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</si>
  <si>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</si>
  <si>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</si>
  <si>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</si>
  <si>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</si>
  <si>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</si>
  <si>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</si>
  <si>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</si>
  <si>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</si>
  <si>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</si>
  <si>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</si>
  <si>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</si>
  <si>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Dana:13.03.2020.</t>
  </si>
  <si>
    <t>Primljena i neutrošena participacija od 13.03.2020.</t>
  </si>
  <si>
    <t>Dana 13.03.2020.godine Dom zdravlja Požarevac je izvršio plaćanje prema dobavljačima:</t>
  </si>
  <si>
    <t>Medica Linea</t>
  </si>
  <si>
    <t>11596/2019</t>
  </si>
  <si>
    <t>UKUPNO SANDOSTATIN</t>
  </si>
  <si>
    <t>Timpromet</t>
  </si>
  <si>
    <t>103-2020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</si>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</sst>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4" fontId="6" fillId="0" borderId="1" xfId="0" applyNumberFormat="1" applyFont="1" applyBorder="1"/>
    <xf numFmtId="4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7"/>
  <sheetViews>
    <sheetView tabSelected="1" topLeftCell="B43" zoomScaleNormal="100" workbookViewId="0">
      <selection activeCell="C58" sqref="C58"/>
    </sheetView>
  </sheetViews>
  <sheetFormatPr defaultRowHeight="15" x14ac:dyDescent="0.25"/>
  <cols>
    <col min="1" max="1" width="3.42578125" customWidth="1"/>
    <col min="2" max="2" width="48.7109375" customWidth="1"/>
    <col min="3" max="3" width="27.42578125" customWidth="1"/>
    <col min="4" max="4" width="22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9" t="s">
        <v>0</v>
      </c>
      <c r="D2" s="39"/>
      <c r="E2" s="39"/>
      <c r="F2" s="39"/>
      <c r="G2" s="39"/>
    </row>
    <row r="4" spans="2:15" x14ac:dyDescent="0.25">
      <c r="B4" s="40" t="s">
        <v>1</v>
      </c>
      <c r="C4" s="40"/>
      <c r="D4" s="40"/>
    </row>
    <row r="5" spans="2:15" x14ac:dyDescent="0.25">
      <c r="B5" s="40" t="s">
        <v>7</v>
      </c>
      <c r="C5" s="40"/>
      <c r="D5" s="40"/>
    </row>
    <row r="6" spans="2:15" x14ac:dyDescent="0.25">
      <c r="B6" s="40" t="s">
        <v>8</v>
      </c>
      <c r="C6" s="40"/>
      <c r="D6" s="40"/>
    </row>
    <row r="7" spans="2:15" x14ac:dyDescent="0.25">
      <c r="I7" s="11"/>
      <c r="J7" s="11"/>
    </row>
    <row r="8" spans="2:15" x14ac:dyDescent="0.25">
      <c r="B8" s="41" t="s">
        <v>25</v>
      </c>
      <c r="C8" s="41"/>
      <c r="D8" s="41"/>
      <c r="E8" s="41"/>
      <c r="F8" s="41"/>
      <c r="G8" s="41"/>
      <c r="H8" s="4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6" t="s">
        <v>22</v>
      </c>
      <c r="C11" s="47"/>
      <c r="D11" s="47"/>
      <c r="E11" s="47"/>
      <c r="F11" s="48"/>
      <c r="G11" s="2" t="s">
        <v>5</v>
      </c>
      <c r="H11" s="2" t="s">
        <v>6</v>
      </c>
      <c r="I11" s="11"/>
      <c r="J11" s="11"/>
      <c r="K11" s="42"/>
      <c r="L11" s="42"/>
      <c r="M11" s="42"/>
      <c r="N11" s="42"/>
      <c r="O11" s="42"/>
    </row>
    <row r="12" spans="2:15" x14ac:dyDescent="0.25">
      <c r="B12" s="44" t="s">
        <v>20</v>
      </c>
      <c r="C12" s="44"/>
      <c r="D12" s="44"/>
      <c r="E12" s="44"/>
      <c r="F12" s="44"/>
      <c r="G12" s="14">
        <v>43903</v>
      </c>
      <c r="H12" s="23">
        <v>4761606.7</v>
      </c>
      <c r="I12" s="11"/>
      <c r="J12" s="11"/>
      <c r="K12" s="9"/>
      <c r="L12" s="9"/>
      <c r="M12" s="9"/>
      <c r="N12" s="9"/>
      <c r="O12" s="9"/>
    </row>
    <row r="13" spans="2:15" x14ac:dyDescent="0.25">
      <c r="B13" s="43" t="s">
        <v>9</v>
      </c>
      <c r="C13" s="43"/>
      <c r="D13" s="43"/>
      <c r="E13" s="43"/>
      <c r="F13" s="43"/>
      <c r="G13" s="24">
        <v>43903</v>
      </c>
      <c r="H13" s="3">
        <f>H14+H25-H32-H42</f>
        <v>4756147.68</v>
      </c>
      <c r="I13" s="11"/>
      <c r="J13" s="11"/>
      <c r="K13" s="9"/>
      <c r="L13" s="9"/>
      <c r="M13" s="9"/>
      <c r="N13" s="9"/>
      <c r="O13" s="9"/>
    </row>
    <row r="14" spans="2:15" x14ac:dyDescent="0.25">
      <c r="B14" s="45" t="s">
        <v>23</v>
      </c>
      <c r="C14" s="45"/>
      <c r="D14" s="45"/>
      <c r="E14" s="45"/>
      <c r="F14" s="45"/>
      <c r="G14" s="16">
        <v>43903</v>
      </c>
      <c r="H14" s="4">
        <f>H15+H16+H17+H18+H19+H20+H21+H22+H23+H24</f>
        <v>4382080.8099999996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26">
        <f>1090000-1073023.88+1066750+1066750-1060769.85</f>
        <v>1089706.27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135150.57999999999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154209.04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f>237759.49-28795.17+32806.01-32806.01+2126666.67+552345.45-552345.45+1446680.52+25419.58-25419.58-1279979.39+921614.95-157175.23-502465.81+20568.88+834262.85-854831.73</f>
        <v>2764306.0299999993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f>2637250-148586.74+412951.41+12529.5+0.09-79963.24-18588.85-7620+16634.71+366375-30758.75+41650-3522-54374+3151.18-1034345.8+366375-8451.12-3568-79963.24+59789.47-3568+1461250-1323281.47+14030.27+3256-3697-28023.2-1905518.13-9127.9-7182-4827-25564-614712.19</f>
        <v>0</v>
      </c>
      <c r="I21" s="11"/>
      <c r="J21" s="11"/>
      <c r="K21" s="11"/>
      <c r="L21" s="8"/>
    </row>
    <row r="22" spans="2:13" x14ac:dyDescent="0.25">
      <c r="B22" s="27" t="s">
        <v>14</v>
      </c>
      <c r="C22" s="28"/>
      <c r="D22" s="28"/>
      <c r="E22" s="28"/>
      <c r="F22" s="29"/>
      <c r="G22" s="12"/>
      <c r="H22" s="10">
        <v>0</v>
      </c>
      <c r="I22" s="11"/>
      <c r="J22" s="11"/>
      <c r="K22" s="8"/>
    </row>
    <row r="23" spans="2:13" x14ac:dyDescent="0.25">
      <c r="B23" s="27" t="s">
        <v>15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  <c r="L23" s="8"/>
    </row>
    <row r="24" spans="2:13" x14ac:dyDescent="0.25">
      <c r="B24" s="27" t="s">
        <v>26</v>
      </c>
      <c r="C24" s="28"/>
      <c r="D24" s="28"/>
      <c r="E24" s="28"/>
      <c r="F24" s="29"/>
      <c r="G24" s="13"/>
      <c r="H24" s="10">
        <f>3750+3700+16500+4750+4550+8100+9100+4300+10900+4400+8550+5200+9900+4000+12650+5700+10750+3850+11300+3950+13450+6000+11400+3200+11200+3700+10000+4850+12650+5400+8450+4950+10350+5800+17500+6450+11200+5250+11500+5150+14900+7050+13300+4400+19500+5450+5350+8900+7950+4500+6450+10450+11750+5850+14900+4950+12600+6250+9850+5150+14650+5400+14800+5000+12900+5800+4550+10750+9650+6000+13900+4450+7350+3600+14300+4950+10550+7050+10800+6100+5550+16700+5800+11700+15200+4150+11250+5200+13700+3700+13850+4800+12100+4350-568200.27+14200+4050-1197-21370.84-2423+4350+14850</f>
        <v>238708.88999999998</v>
      </c>
      <c r="I24" s="11"/>
      <c r="J24" s="11"/>
      <c r="K24" s="8"/>
      <c r="L24" s="8"/>
    </row>
    <row r="25" spans="2:13" x14ac:dyDescent="0.25">
      <c r="B25" s="49" t="s">
        <v>24</v>
      </c>
      <c r="C25" s="50"/>
      <c r="D25" s="50"/>
      <c r="E25" s="50"/>
      <c r="F25" s="51"/>
      <c r="G25" s="16">
        <v>43903</v>
      </c>
      <c r="H25" s="4">
        <f>H26+H27+H28+H29+H30+H31</f>
        <v>718617.45000000007</v>
      </c>
      <c r="I25" s="11"/>
      <c r="J25" s="11"/>
      <c r="K25" s="8"/>
    </row>
    <row r="26" spans="2:13" x14ac:dyDescent="0.25">
      <c r="B26" s="27" t="s">
        <v>10</v>
      </c>
      <c r="C26" s="28"/>
      <c r="D26" s="28"/>
      <c r="E26" s="28"/>
      <c r="F26" s="29"/>
      <c r="G26" s="2"/>
      <c r="H26" s="15">
        <v>0</v>
      </c>
      <c r="I26" s="11"/>
      <c r="J26" s="11"/>
    </row>
    <row r="27" spans="2:13" x14ac:dyDescent="0.25">
      <c r="B27" s="27" t="s">
        <v>11</v>
      </c>
      <c r="C27" s="28"/>
      <c r="D27" s="28"/>
      <c r="E27" s="28"/>
      <c r="F27" s="29"/>
      <c r="G27" s="2"/>
      <c r="H27" s="10">
        <f>140000-131483.89+135083+135083-134077.84</f>
        <v>144604.26999999999</v>
      </c>
      <c r="I27" s="11"/>
      <c r="J27" s="11"/>
      <c r="K27" s="8"/>
    </row>
    <row r="28" spans="2:13" x14ac:dyDescent="0.25">
      <c r="B28" s="27" t="s">
        <v>13</v>
      </c>
      <c r="C28" s="28"/>
      <c r="D28" s="28"/>
      <c r="E28" s="28"/>
      <c r="F28" s="29"/>
      <c r="G28" s="2"/>
      <c r="H28" s="10">
        <f>1758775.38-1036974.4+179666.67-200000-157432+359333.33-117850+9240-1200+359333.34-66400-52080-19092-481463.9-462769.9+111603+136666.66+136666.67-60000+189333.33+426-97854</f>
        <v>487928.18000000005</v>
      </c>
      <c r="I28" s="11"/>
      <c r="J28" s="11"/>
      <c r="K28" s="8"/>
      <c r="L28" s="8"/>
      <c r="M28" s="8"/>
    </row>
    <row r="29" spans="2:13" x14ac:dyDescent="0.25">
      <c r="B29" s="27" t="s">
        <v>14</v>
      </c>
      <c r="C29" s="28"/>
      <c r="D29" s="28"/>
      <c r="E29" s="28"/>
      <c r="F29" s="29"/>
      <c r="G29" s="2"/>
      <c r="H29" s="10">
        <v>0</v>
      </c>
      <c r="I29" s="11"/>
      <c r="J29" s="11"/>
    </row>
    <row r="30" spans="2:13" x14ac:dyDescent="0.25">
      <c r="B30" s="27" t="s">
        <v>15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26</v>
      </c>
      <c r="C31" s="28"/>
      <c r="D31" s="28"/>
      <c r="E31" s="28"/>
      <c r="F31" s="29"/>
      <c r="G31" s="2"/>
      <c r="H31" s="10">
        <f>10141+10865+11176+5588+23800+4555+5590+6790+815+4050+2715</f>
        <v>86085</v>
      </c>
      <c r="I31" s="11"/>
      <c r="J31" s="11"/>
    </row>
    <row r="32" spans="2:13" x14ac:dyDescent="0.25">
      <c r="B32" s="33" t="s">
        <v>16</v>
      </c>
      <c r="C32" s="34"/>
      <c r="D32" s="34"/>
      <c r="E32" s="34"/>
      <c r="F32" s="35"/>
      <c r="G32" s="17">
        <v>43903</v>
      </c>
      <c r="H32" s="5">
        <f>SUM(H33:H41)</f>
        <v>344550.57999999996</v>
      </c>
      <c r="I32" s="11"/>
      <c r="J32" s="11"/>
    </row>
    <row r="33" spans="2:12" x14ac:dyDescent="0.25">
      <c r="B33" s="27" t="s">
        <v>10</v>
      </c>
      <c r="C33" s="28"/>
      <c r="D33" s="28"/>
      <c r="E33" s="28"/>
      <c r="F33" s="29"/>
      <c r="G33" s="13"/>
      <c r="H33" s="15">
        <v>0</v>
      </c>
      <c r="I33" s="11"/>
      <c r="J33" s="11"/>
    </row>
    <row r="34" spans="2:12" x14ac:dyDescent="0.25">
      <c r="B34" s="27" t="s">
        <v>11</v>
      </c>
      <c r="C34" s="28"/>
      <c r="D34" s="28"/>
      <c r="E34" s="28"/>
      <c r="F34" s="29"/>
      <c r="G34" s="13"/>
      <c r="H34" s="3">
        <v>0</v>
      </c>
      <c r="I34" s="11"/>
      <c r="J34" s="11"/>
    </row>
    <row r="35" spans="2:12" x14ac:dyDescent="0.25">
      <c r="B35" s="27" t="s">
        <v>12</v>
      </c>
      <c r="C35" s="28"/>
      <c r="D35" s="28"/>
      <c r="E35" s="28"/>
      <c r="F35" s="29"/>
      <c r="G35" s="13"/>
      <c r="H35" s="10">
        <v>0</v>
      </c>
      <c r="I35" s="11"/>
      <c r="J35" s="11"/>
    </row>
    <row r="36" spans="2:12" x14ac:dyDescent="0.25">
      <c r="B36" s="27" t="s">
        <v>19</v>
      </c>
      <c r="C36" s="28"/>
      <c r="D36" s="28"/>
      <c r="E36" s="28"/>
      <c r="F36" s="29"/>
      <c r="G36" s="13"/>
      <c r="H36" s="10">
        <v>135150.57999999999</v>
      </c>
      <c r="I36" s="11"/>
      <c r="J36" s="11"/>
    </row>
    <row r="37" spans="2:12" x14ac:dyDescent="0.25">
      <c r="B37" s="27" t="s">
        <v>2</v>
      </c>
      <c r="C37" s="28"/>
      <c r="D37" s="28"/>
      <c r="E37" s="28"/>
      <c r="F37" s="29"/>
      <c r="G37" s="13"/>
      <c r="H37" s="10">
        <v>0</v>
      </c>
      <c r="I37" s="11"/>
      <c r="J37" s="11"/>
    </row>
    <row r="38" spans="2:12" x14ac:dyDescent="0.25">
      <c r="B38" s="27" t="s">
        <v>3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13</v>
      </c>
      <c r="C39" s="28"/>
      <c r="D39" s="28"/>
      <c r="E39" s="28"/>
      <c r="F39" s="29"/>
      <c r="G39" s="13"/>
      <c r="H39" s="10">
        <v>209400</v>
      </c>
      <c r="I39" s="11"/>
      <c r="J39" s="11"/>
    </row>
    <row r="40" spans="2:12" x14ac:dyDescent="0.25">
      <c r="B40" s="27" t="s">
        <v>14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15</v>
      </c>
      <c r="C41" s="28"/>
      <c r="D41" s="28"/>
      <c r="E41" s="28"/>
      <c r="F41" s="29"/>
      <c r="G41" s="13"/>
      <c r="H41" s="10">
        <v>0</v>
      </c>
      <c r="I41" s="11"/>
      <c r="J41" s="11"/>
    </row>
    <row r="42" spans="2:12" x14ac:dyDescent="0.25">
      <c r="B42" s="33" t="s">
        <v>21</v>
      </c>
      <c r="C42" s="34"/>
      <c r="D42" s="34"/>
      <c r="E42" s="34"/>
      <c r="F42" s="35"/>
      <c r="G42" s="17">
        <v>43903</v>
      </c>
      <c r="H42" s="5">
        <f>SUM(H43:H47)</f>
        <v>0</v>
      </c>
      <c r="I42" s="11"/>
      <c r="J42" s="11"/>
    </row>
    <row r="43" spans="2:12" x14ac:dyDescent="0.25">
      <c r="B43" s="27" t="s">
        <v>10</v>
      </c>
      <c r="C43" s="28"/>
      <c r="D43" s="28"/>
      <c r="E43" s="28"/>
      <c r="F43" s="29"/>
      <c r="G43" s="2"/>
      <c r="H43" s="15">
        <v>0</v>
      </c>
      <c r="I43" s="11"/>
      <c r="J43" s="11"/>
    </row>
    <row r="44" spans="2:12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1"/>
      <c r="J44" s="11"/>
    </row>
    <row r="45" spans="2:12" x14ac:dyDescent="0.25">
      <c r="B45" s="27" t="s">
        <v>13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1"/>
      <c r="J46" s="11"/>
    </row>
    <row r="47" spans="2:12" x14ac:dyDescent="0.25">
      <c r="B47" s="27" t="s">
        <v>15</v>
      </c>
      <c r="C47" s="28"/>
      <c r="D47" s="28"/>
      <c r="E47" s="28"/>
      <c r="F47" s="29"/>
      <c r="G47" s="2"/>
      <c r="H47" s="3">
        <v>0</v>
      </c>
      <c r="I47" s="11"/>
      <c r="J47" s="11"/>
    </row>
    <row r="48" spans="2:12" x14ac:dyDescent="0.25">
      <c r="B48" s="36" t="s">
        <v>18</v>
      </c>
      <c r="C48" s="37"/>
      <c r="D48" s="37"/>
      <c r="E48" s="37"/>
      <c r="F48" s="38"/>
      <c r="G48" s="18">
        <v>43903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+1488.73+7795.53+1659793.31+13922.43-3989.12-1683000+316.77+21777.75+43.5+525320.12+130000-547458.12-60859.39+8451.12+27100.47+14000-41099.56+92000-164850.34+11915.25+1484.49+0.43-13399.75+456346.59+269.12+18502.31+43.84-475161.85-0.04+1537.46+9513.55+14227.51+1674721.48-1700000+460245.61+271.8+18686.12+43.84-479247.37+12500+26427.99+0.71-38927.99</f>
        <v>5459.0200000002951</v>
      </c>
      <c r="I48" s="11"/>
      <c r="L48" s="8"/>
    </row>
    <row r="49" spans="2:11" x14ac:dyDescent="0.25">
      <c r="B49" s="27" t="s">
        <v>17</v>
      </c>
      <c r="C49" s="28"/>
      <c r="D49" s="28"/>
      <c r="E49" s="28"/>
      <c r="F49" s="29"/>
      <c r="G49" s="2"/>
      <c r="H49" s="3">
        <v>0</v>
      </c>
      <c r="I49" s="11"/>
      <c r="J49" s="11"/>
    </row>
    <row r="50" spans="2:11" x14ac:dyDescent="0.25">
      <c r="B50" s="30" t="s">
        <v>4</v>
      </c>
      <c r="C50" s="31"/>
      <c r="D50" s="31"/>
      <c r="E50" s="31"/>
      <c r="F50" s="32"/>
      <c r="G50" s="2"/>
      <c r="H50" s="7">
        <f>H14+H25-H32-H42+H48-H49</f>
        <v>4761606.7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52" t="s">
        <v>28</v>
      </c>
      <c r="C54" s="54">
        <v>135150.57999999999</v>
      </c>
      <c r="D54" s="52" t="s">
        <v>29</v>
      </c>
    </row>
    <row r="55" spans="2:11" x14ac:dyDescent="0.25">
      <c r="B55" s="53" t="s">
        <v>30</v>
      </c>
      <c r="C55" s="55">
        <f>SUM(C54)</f>
        <v>135150.57999999999</v>
      </c>
      <c r="D55" s="52"/>
    </row>
    <row r="56" spans="2:11" x14ac:dyDescent="0.25">
      <c r="B56" s="52" t="s">
        <v>31</v>
      </c>
      <c r="C56" s="54">
        <v>209400</v>
      </c>
      <c r="D56" s="52" t="s">
        <v>32</v>
      </c>
    </row>
    <row r="57" spans="2:11" x14ac:dyDescent="0.25">
      <c r="B57" s="53" t="s">
        <v>33</v>
      </c>
      <c r="C57" s="55">
        <f>SUM(C56)</f>
        <v>209400</v>
      </c>
      <c r="D57" s="52"/>
    </row>
  </sheetData>
  <mergeCells count="46">
    <mergeCell ref="B24:F24"/>
    <mergeCell ref="B23:F23"/>
    <mergeCell ref="B26:F26"/>
    <mergeCell ref="B18:F18"/>
    <mergeCell ref="B34:F34"/>
    <mergeCell ref="B31:F31"/>
    <mergeCell ref="B28:F28"/>
    <mergeCell ref="B25:F25"/>
    <mergeCell ref="B19:F19"/>
    <mergeCell ref="B20:F20"/>
    <mergeCell ref="B22:F22"/>
    <mergeCell ref="B21:F21"/>
    <mergeCell ref="B32:F32"/>
    <mergeCell ref="B29:F29"/>
    <mergeCell ref="B30:F30"/>
    <mergeCell ref="B27:F27"/>
    <mergeCell ref="B40:F40"/>
    <mergeCell ref="B41:F41"/>
    <mergeCell ref="B43:F43"/>
    <mergeCell ref="B33:F33"/>
    <mergeCell ref="B17:F17"/>
    <mergeCell ref="K11:O11"/>
    <mergeCell ref="B13:F13"/>
    <mergeCell ref="B12:F12"/>
    <mergeCell ref="B14:F14"/>
    <mergeCell ref="B11:F11"/>
    <mergeCell ref="B16:F16"/>
    <mergeCell ref="B15:F15"/>
    <mergeCell ref="C2:G2"/>
    <mergeCell ref="B4:D4"/>
    <mergeCell ref="B5:D5"/>
    <mergeCell ref="B6:D6"/>
    <mergeCell ref="B8:H8"/>
    <mergeCell ref="B37:F37"/>
    <mergeCell ref="B35:F35"/>
    <mergeCell ref="B36:F36"/>
    <mergeCell ref="B50:F50"/>
    <mergeCell ref="B42:F42"/>
    <mergeCell ref="B48:F48"/>
    <mergeCell ref="B45:F45"/>
    <mergeCell ref="B46:F46"/>
    <mergeCell ref="B47:F47"/>
    <mergeCell ref="B49:F49"/>
    <mergeCell ref="B38:F38"/>
    <mergeCell ref="B44:F44"/>
    <mergeCell ref="B39:F3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2020-03-16T07:38:54Z</dcterms:modified>
</cp:coreProperties>
</file>